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'1КВ'!$A$1:$E$49</definedName>
    <definedName name="_xlnm.Print_Area" localSheetId="1">'2кв'!$A$1:$E$50</definedName>
    <definedName name="_xlnm.Print_Area" localSheetId="2">'3кв'!$A$1:$E$50</definedName>
    <definedName name="_xlnm.Print_Area" localSheetId="3">'4кв'!$A$1:$E$49</definedName>
    <definedName name="_xlnm.Print_Area" localSheetId="4">отчет!$A$1:$C$37</definedName>
  </definedNames>
  <calcPr calcId="152511"/>
</workbook>
</file>

<file path=xl/calcChain.xml><?xml version="1.0" encoding="utf-8"?>
<calcChain xmlns="http://schemas.openxmlformats.org/spreadsheetml/2006/main">
  <c r="C15" i="27" l="1"/>
  <c r="C13" i="27"/>
  <c r="C14" i="27"/>
  <c r="C19" i="27" s="1"/>
  <c r="C20" i="27" s="1"/>
  <c r="C12" i="27"/>
  <c r="C10" i="27"/>
  <c r="C9" i="27"/>
  <c r="C8" i="27"/>
  <c r="C6" i="27"/>
  <c r="B44" i="26"/>
  <c r="C25" i="27"/>
  <c r="C16" i="27"/>
  <c r="B47" i="26"/>
  <c r="E23" i="26"/>
  <c r="E22" i="26"/>
  <c r="E26" i="26" s="1"/>
  <c r="B48" i="26" s="1"/>
  <c r="B49" i="26" l="1"/>
  <c r="B48" i="25"/>
  <c r="B45" i="25"/>
  <c r="E25" i="25"/>
  <c r="B48" i="24" l="1"/>
  <c r="E25" i="24"/>
  <c r="E23" i="25" l="1"/>
  <c r="E22" i="25"/>
  <c r="E23" i="24"/>
  <c r="E22" i="24"/>
  <c r="E27" i="24" s="1"/>
  <c r="B49" i="24" s="1"/>
  <c r="E27" i="25" l="1"/>
  <c r="B49" i="25" s="1"/>
  <c r="B50" i="25" s="1"/>
  <c r="E25" i="23" l="1"/>
  <c r="E23" i="23" l="1"/>
  <c r="E22" i="23"/>
  <c r="E26" i="23" l="1"/>
  <c r="B48" i="23" s="1"/>
  <c r="B49" i="23" s="1"/>
  <c r="B45" i="24" s="1"/>
  <c r="B50" i="24" s="1"/>
</calcChain>
</file>

<file path=xl/sharedStrings.xml><?xml version="1.0" encoding="utf-8"?>
<sst xmlns="http://schemas.openxmlformats.org/spreadsheetml/2006/main" count="257" uniqueCount="97">
  <si>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</si>
  <si>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</si>
  <si>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</si>
  <si>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</si>
  <si>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</si>
  <si>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</si>
  <si>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</si>
  <si>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</si>
  <si>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</si>
  <si>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</si>
  <si>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</si>
  <si>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</si>
  <si>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</si>
  <si>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</si>
  <si>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</si>
  <si>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</si>
  <si>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</si>
  <si>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</si>
  <si>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</si>
  <si>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</si>
  <si>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</si>
  <si>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</si>
  <si>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</si>
  <si>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</si>
  <si>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</si>
  <si>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13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</si>
  <si>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Бессарабова Сергея Васильевича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</si>
  <si>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21.02.2013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</si>
  <si>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</si>
  <si>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</si>
  <si>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</si>
  <si>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</si>
  <si>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</si>
  <si>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</si>
  <si>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Заказчик - Собственники МКД, в лице председателя совета МКД Бессарабова С.В.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</si>
  <si>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</si>
  <si>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</si>
  <si>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</si>
  <si>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</si>
  <si>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Общая площадь квартир - 639,8 м2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</si>
  <si>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</si>
  <si>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</si>
  <si>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 ( без стоимости услуги проверки вентканалов)</t>
  </si>
  <si>
    <t xml:space="preserve">определена приложением № 9 к договору </t>
  </si>
  <si>
    <t>Предъявлено населению  40825,68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</si>
  <si>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</si>
  <si>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</si>
  <si>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</si>
  <si>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Ремонт вентканалов</t>
  </si>
  <si>
    <t>январь</t>
  </si>
  <si>
    <t>ч/ч</t>
  </si>
  <si>
    <t>Исполнитель - ООО ЖКХ "Локомотив", в лице директора   Бовкун А.А.</t>
  </si>
  <si>
    <t xml:space="preserve">           2. Всего за период с "01" 01 2023 г. по "31" 03 2023 г. выполнено работ (оказано услуг) на общую сумму тридцать восемь тысяч двести двадцать семь рублей 14 копеек.</t>
  </si>
  <si>
    <t>интернет Ростелеком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</si>
  <si>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</si>
  <si>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</si>
  <si>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</si>
  <si>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</si>
  <si>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</si>
  <si>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</si>
  <si>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Установка стекла</t>
  </si>
  <si>
    <t>июнь</t>
  </si>
  <si>
    <t xml:space="preserve">           2. Всего за период с "01" 04 2023 г. по "30" 06 2023 г. выполнено работ (оказано услуг) на общую сумму тридцать семь тысяч восемьсот пятьдесят семь рублей 26 копеек.</t>
  </si>
  <si>
    <t>Ремонт двери (кв.6)</t>
  </si>
  <si>
    <t>июль</t>
  </si>
  <si>
    <t xml:space="preserve">           2. Всего за период с "01" 07 2023 г. по "30" 09 2023 г. выполнено работ (оказано услуг) на общую сумму сорок тысяч триста девяносто один рубль 88 копеек.</t>
  </si>
  <si>
    <t>Предъявлено населению 45681,72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</si>
  <si>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</si>
  <si>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</si>
  <si>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</si>
  <si>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</si>
  <si>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</si>
  <si>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</si>
  <si>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</si>
  <si>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</si>
  <si>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</si>
  <si>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</si>
  <si>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</si>
  <si>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</si>
  <si>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</si>
  <si>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</si>
  <si>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</si>
  <si>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</si>
  <si>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</si>
  <si>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</si>
  <si>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</si>
  <si>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</si>
  <si>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</si>
  <si>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</si>
  <si>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</si>
  <si>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Свердлова, д. 13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</si>
  <si>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</si>
  <si>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</si>
  <si>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</si>
  <si>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тридцать девять тысяч восемьсот шестьдесят один рубль 75 копеек.</t>
  </si>
  <si>
    <t>Начислено всего 173014,8</t>
  </si>
  <si>
    <t>Непредвиденные работы 16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</si>
</sst>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164" fontId="4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11" fillId="0" borderId="3" xfId="0" applyFont="1" applyFill="1" applyBorder="1" applyAlignment="1">
      <alignment wrapText="1"/>
    </xf>
    <xf numFmtId="0" fontId="11" fillId="0" borderId="3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2" fillId="0" borderId="0" xfId="0" applyFont="1" applyAlignment="1">
      <alignment horizontal="right"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166" fontId="7" fillId="0" borderId="1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0" fontId="12" fillId="0" borderId="0" xfId="0" applyFont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1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5703125" style="2" bestFit="1" customWidth="1"/>
    <col min="7" max="7" width="9.140625" style="2"/>
    <col min="8" max="8" width="11.42578125" style="2" customWidth="1"/>
    <col min="9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7.5" customHeight="1" x14ac:dyDescent="0.25">
      <c r="A2" s="47" t="s">
        <v>12</v>
      </c>
      <c r="B2" s="48"/>
      <c r="C2" s="48"/>
      <c r="D2" s="48"/>
      <c r="E2" s="48"/>
    </row>
    <row r="3" spans="1:5" ht="13.9" customHeight="1" x14ac:dyDescent="0.25">
      <c r="A3" s="49" t="s">
        <v>45</v>
      </c>
      <c r="B3" s="49"/>
      <c r="C3" s="49"/>
      <c r="D3" s="49"/>
      <c r="E3" s="49"/>
    </row>
    <row r="4" spans="1:5" s="1" customFormat="1" ht="15.75" x14ac:dyDescent="0.25">
      <c r="A4" s="24" t="s">
        <v>13</v>
      </c>
      <c r="B4" s="25"/>
      <c r="C4" s="25"/>
      <c r="D4" s="50" t="s">
        <v>46</v>
      </c>
      <c r="E4" s="50"/>
    </row>
    <row r="5" spans="1:5" x14ac:dyDescent="0.25">
      <c r="A5" s="28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5" t="s">
        <v>25</v>
      </c>
      <c r="B7" s="45"/>
      <c r="C7" s="45"/>
      <c r="D7" s="45"/>
      <c r="E7" s="45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8" t="s">
        <v>26</v>
      </c>
      <c r="B9" s="38"/>
      <c r="C9" s="38"/>
      <c r="D9" s="38"/>
      <c r="E9" s="38"/>
    </row>
    <row r="10" spans="1:5" ht="21" customHeight="1" x14ac:dyDescent="0.25">
      <c r="A10" s="42" t="s">
        <v>14</v>
      </c>
      <c r="B10" s="43"/>
      <c r="C10" s="43"/>
      <c r="D10" s="43"/>
      <c r="E10" s="43"/>
    </row>
    <row r="11" spans="1:5" ht="30.6" customHeight="1" x14ac:dyDescent="0.25">
      <c r="A11" s="38" t="s">
        <v>27</v>
      </c>
      <c r="B11" s="38"/>
      <c r="C11" s="38"/>
      <c r="D11" s="38"/>
      <c r="E11" s="38"/>
    </row>
    <row r="12" spans="1:5" ht="18.75" customHeight="1" x14ac:dyDescent="0.25">
      <c r="A12" s="41" t="s">
        <v>15</v>
      </c>
      <c r="B12" s="44"/>
      <c r="C12" s="44"/>
      <c r="D12" s="44"/>
      <c r="E12" s="44"/>
    </row>
    <row r="13" spans="1:5" ht="20.25" customHeight="1" x14ac:dyDescent="0.25">
      <c r="A13" s="38" t="s">
        <v>22</v>
      </c>
      <c r="B13" s="38"/>
      <c r="C13" s="38"/>
      <c r="D13" s="38"/>
      <c r="E13" s="38"/>
    </row>
    <row r="14" spans="1:5" x14ac:dyDescent="0.25">
      <c r="A14" s="41" t="s">
        <v>2</v>
      </c>
      <c r="B14" s="44"/>
      <c r="C14" s="44"/>
      <c r="D14" s="44"/>
      <c r="E14" s="44"/>
    </row>
    <row r="15" spans="1:5" x14ac:dyDescent="0.25">
      <c r="A15" s="38" t="s">
        <v>47</v>
      </c>
      <c r="B15" s="38"/>
      <c r="C15" s="38"/>
      <c r="D15" s="38"/>
      <c r="E15" s="38"/>
    </row>
    <row r="16" spans="1:5" ht="15.6" customHeight="1" x14ac:dyDescent="0.25">
      <c r="A16" s="41" t="s">
        <v>16</v>
      </c>
      <c r="B16" s="44"/>
      <c r="C16" s="44"/>
      <c r="D16" s="44"/>
      <c r="E16" s="44"/>
    </row>
    <row r="17" spans="1:7" ht="30" customHeight="1" x14ac:dyDescent="0.25">
      <c r="A17" s="38" t="s">
        <v>17</v>
      </c>
      <c r="B17" s="38"/>
      <c r="C17" s="38"/>
      <c r="D17" s="38"/>
      <c r="E17" s="38"/>
    </row>
    <row r="18" spans="1:7" ht="61.15" customHeight="1" x14ac:dyDescent="0.25">
      <c r="A18" s="38" t="s">
        <v>28</v>
      </c>
      <c r="B18" s="38"/>
      <c r="C18" s="38"/>
      <c r="D18" s="38"/>
      <c r="E18" s="38"/>
    </row>
    <row r="19" spans="1:7" ht="28.5" customHeight="1" x14ac:dyDescent="0.25">
      <c r="A19" s="36" t="s">
        <v>29</v>
      </c>
      <c r="B19" s="36"/>
      <c r="C19" s="36"/>
      <c r="D19" s="36"/>
      <c r="E19" s="36"/>
    </row>
    <row r="20" spans="1:7" x14ac:dyDescent="0.25">
      <c r="A20" s="36"/>
      <c r="B20" s="36"/>
      <c r="C20" s="36"/>
      <c r="D20" s="36"/>
      <c r="E20" s="36"/>
      <c r="F20" s="2">
        <v>639.79999999999995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63" x14ac:dyDescent="0.25">
      <c r="A22" s="18" t="s">
        <v>42</v>
      </c>
      <c r="B22" s="8" t="s">
        <v>43</v>
      </c>
      <c r="C22" s="3" t="s">
        <v>4</v>
      </c>
      <c r="D22" s="3">
        <v>14.66</v>
      </c>
      <c r="E22" s="7">
        <f>D22*F20*G20</f>
        <v>28138.403999999995</v>
      </c>
    </row>
    <row r="23" spans="1:7" x14ac:dyDescent="0.25">
      <c r="A23" s="6" t="s">
        <v>40</v>
      </c>
      <c r="B23" s="8" t="s">
        <v>23</v>
      </c>
      <c r="C23" s="3" t="s">
        <v>4</v>
      </c>
      <c r="D23" s="3">
        <v>3.9</v>
      </c>
      <c r="E23" s="7">
        <f>D23*F20*G20</f>
        <v>7485.66</v>
      </c>
    </row>
    <row r="24" spans="1:7" x14ac:dyDescent="0.25">
      <c r="A24" s="6" t="s">
        <v>30</v>
      </c>
      <c r="B24" s="8" t="s">
        <v>31</v>
      </c>
      <c r="C24" s="3" t="s">
        <v>32</v>
      </c>
      <c r="D24" s="3"/>
      <c r="E24" s="7">
        <v>243.58</v>
      </c>
    </row>
    <row r="25" spans="1:7" x14ac:dyDescent="0.25">
      <c r="A25" s="22" t="s">
        <v>48</v>
      </c>
      <c r="B25" s="23" t="s">
        <v>49</v>
      </c>
      <c r="C25" s="20" t="s">
        <v>50</v>
      </c>
      <c r="D25" s="23">
        <v>10</v>
      </c>
      <c r="E25" s="21">
        <f>235.95*10</f>
        <v>2359.5</v>
      </c>
    </row>
    <row r="26" spans="1:7" s="13" customFormat="1" ht="14.25" x14ac:dyDescent="0.2">
      <c r="A26" s="9" t="s">
        <v>24</v>
      </c>
      <c r="B26" s="10"/>
      <c r="C26" s="11"/>
      <c r="D26" s="11"/>
      <c r="E26" s="12">
        <f>SUM(E22:E25)</f>
        <v>38227.144</v>
      </c>
    </row>
    <row r="28" spans="1:7" ht="40.5" customHeight="1" x14ac:dyDescent="0.25">
      <c r="A28" s="37" t="s">
        <v>52</v>
      </c>
      <c r="B28" s="37"/>
      <c r="C28" s="37"/>
      <c r="D28" s="37"/>
      <c r="E28" s="37"/>
    </row>
    <row r="29" spans="1:7" ht="33.75" customHeight="1" x14ac:dyDescent="0.25">
      <c r="A29" s="38" t="s">
        <v>21</v>
      </c>
      <c r="B29" s="38"/>
      <c r="C29" s="38"/>
      <c r="D29" s="38"/>
      <c r="E29" s="38"/>
    </row>
    <row r="30" spans="1:7" x14ac:dyDescent="0.25">
      <c r="A30" s="38" t="s">
        <v>20</v>
      </c>
      <c r="B30" s="38"/>
      <c r="C30" s="38"/>
      <c r="D30" s="38"/>
      <c r="E30" s="38"/>
    </row>
    <row r="31" spans="1:7" ht="34.5" customHeight="1" x14ac:dyDescent="0.25">
      <c r="A31" s="38" t="s">
        <v>33</v>
      </c>
      <c r="B31" s="38"/>
      <c r="C31" s="38"/>
      <c r="D31" s="38"/>
      <c r="E31" s="38"/>
    </row>
    <row r="32" spans="1:7" ht="16.5" customHeight="1" x14ac:dyDescent="0.25">
      <c r="A32" s="38" t="s">
        <v>18</v>
      </c>
      <c r="B32" s="38"/>
      <c r="C32" s="38"/>
      <c r="D32" s="38"/>
      <c r="E32" s="38"/>
    </row>
    <row r="33" spans="1:6" x14ac:dyDescent="0.25">
      <c r="A33" s="39" t="s">
        <v>5</v>
      </c>
      <c r="B33" s="39"/>
      <c r="C33" s="39"/>
      <c r="D33" s="39"/>
      <c r="E33" s="39"/>
    </row>
    <row r="34" spans="1:6" x14ac:dyDescent="0.25">
      <c r="A34" s="38" t="s">
        <v>18</v>
      </c>
      <c r="B34" s="38"/>
      <c r="C34" s="38"/>
      <c r="D34" s="38"/>
      <c r="E34" s="38"/>
    </row>
    <row r="35" spans="1:6" x14ac:dyDescent="0.25">
      <c r="A35" s="40" t="s">
        <v>51</v>
      </c>
      <c r="B35" s="40"/>
      <c r="C35" s="40"/>
      <c r="D35" s="40"/>
      <c r="E35" s="40"/>
    </row>
    <row r="36" spans="1:6" x14ac:dyDescent="0.25">
      <c r="B36" s="35" t="s">
        <v>19</v>
      </c>
      <c r="C36" s="35"/>
      <c r="D36" s="35"/>
      <c r="E36" s="5" t="s">
        <v>6</v>
      </c>
    </row>
    <row r="37" spans="1:6" x14ac:dyDescent="0.25">
      <c r="A37" s="27"/>
      <c r="B37" s="27"/>
      <c r="C37" s="27"/>
      <c r="D37" s="27"/>
      <c r="E37" s="27"/>
    </row>
    <row r="38" spans="1:6" x14ac:dyDescent="0.25">
      <c r="A38" s="40" t="s">
        <v>34</v>
      </c>
      <c r="B38" s="40"/>
      <c r="C38" s="40"/>
      <c r="D38" s="40"/>
      <c r="E38" s="40"/>
    </row>
    <row r="39" spans="1:6" x14ac:dyDescent="0.25">
      <c r="B39" s="35" t="s">
        <v>19</v>
      </c>
      <c r="C39" s="35"/>
      <c r="D39" s="35"/>
      <c r="E39" s="5" t="s">
        <v>6</v>
      </c>
    </row>
    <row r="42" spans="1:6" x14ac:dyDescent="0.25">
      <c r="A42" s="2" t="s">
        <v>39</v>
      </c>
    </row>
    <row r="43" spans="1:6" x14ac:dyDescent="0.25">
      <c r="A43" s="13" t="s">
        <v>35</v>
      </c>
    </row>
    <row r="44" spans="1:6" x14ac:dyDescent="0.25">
      <c r="A44" s="2" t="s">
        <v>41</v>
      </c>
      <c r="B44" s="14">
        <v>8742.2999999999993</v>
      </c>
    </row>
    <row r="45" spans="1:6" x14ac:dyDescent="0.25">
      <c r="A45" s="16" t="s">
        <v>44</v>
      </c>
      <c r="B45" s="15"/>
    </row>
    <row r="46" spans="1:6" x14ac:dyDescent="0.25">
      <c r="A46" s="2" t="s">
        <v>37</v>
      </c>
      <c r="B46" s="15">
        <v>39860.019999999997</v>
      </c>
      <c r="F46" s="19"/>
    </row>
    <row r="47" spans="1:6" x14ac:dyDescent="0.25">
      <c r="A47" s="2" t="s">
        <v>53</v>
      </c>
      <c r="B47" s="15">
        <v>1350</v>
      </c>
      <c r="F47" s="19"/>
    </row>
    <row r="48" spans="1:6" ht="30" x14ac:dyDescent="0.25">
      <c r="A48" s="26" t="s">
        <v>38</v>
      </c>
      <c r="B48" s="15">
        <f>E26</f>
        <v>38227.144</v>
      </c>
    </row>
    <row r="49" spans="1:2" x14ac:dyDescent="0.25">
      <c r="A49" s="13" t="s">
        <v>36</v>
      </c>
      <c r="B49" s="17">
        <f>B44+B46+B47-B48</f>
        <v>11725.175999999992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E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19" zoomScaleSheetLayoutView="100" workbookViewId="0">
      <selection activeCell="K48" sqref="K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5703125" style="2" bestFit="1" customWidth="1"/>
    <col min="7" max="7" width="9.140625" style="2"/>
    <col min="8" max="8" width="11.42578125" style="2" customWidth="1"/>
    <col min="9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7.5" customHeight="1" x14ac:dyDescent="0.25">
      <c r="A2" s="47" t="s">
        <v>12</v>
      </c>
      <c r="B2" s="48"/>
      <c r="C2" s="48"/>
      <c r="D2" s="48"/>
      <c r="E2" s="48"/>
    </row>
    <row r="3" spans="1:5" ht="13.9" customHeight="1" x14ac:dyDescent="0.25">
      <c r="A3" s="49" t="s">
        <v>54</v>
      </c>
      <c r="B3" s="49"/>
      <c r="C3" s="49"/>
      <c r="D3" s="49"/>
      <c r="E3" s="49"/>
    </row>
    <row r="4" spans="1:5" s="1" customFormat="1" ht="15.75" x14ac:dyDescent="0.25">
      <c r="A4" s="24" t="s">
        <v>13</v>
      </c>
      <c r="B4" s="25"/>
      <c r="C4" s="25"/>
      <c r="D4" s="50" t="s">
        <v>55</v>
      </c>
      <c r="E4" s="50"/>
    </row>
    <row r="5" spans="1:5" x14ac:dyDescent="0.25">
      <c r="A5" s="31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5" t="s">
        <v>25</v>
      </c>
      <c r="B7" s="45"/>
      <c r="C7" s="45"/>
      <c r="D7" s="45"/>
      <c r="E7" s="45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8" t="s">
        <v>26</v>
      </c>
      <c r="B9" s="38"/>
      <c r="C9" s="38"/>
      <c r="D9" s="38"/>
      <c r="E9" s="38"/>
    </row>
    <row r="10" spans="1:5" ht="21" customHeight="1" x14ac:dyDescent="0.25">
      <c r="A10" s="42" t="s">
        <v>14</v>
      </c>
      <c r="B10" s="43"/>
      <c r="C10" s="43"/>
      <c r="D10" s="43"/>
      <c r="E10" s="43"/>
    </row>
    <row r="11" spans="1:5" ht="30.6" customHeight="1" x14ac:dyDescent="0.25">
      <c r="A11" s="38" t="s">
        <v>27</v>
      </c>
      <c r="B11" s="38"/>
      <c r="C11" s="38"/>
      <c r="D11" s="38"/>
      <c r="E11" s="38"/>
    </row>
    <row r="12" spans="1:5" ht="18.75" customHeight="1" x14ac:dyDescent="0.25">
      <c r="A12" s="41" t="s">
        <v>15</v>
      </c>
      <c r="B12" s="44"/>
      <c r="C12" s="44"/>
      <c r="D12" s="44"/>
      <c r="E12" s="44"/>
    </row>
    <row r="13" spans="1:5" ht="20.25" customHeight="1" x14ac:dyDescent="0.25">
      <c r="A13" s="38" t="s">
        <v>22</v>
      </c>
      <c r="B13" s="38"/>
      <c r="C13" s="38"/>
      <c r="D13" s="38"/>
      <c r="E13" s="38"/>
    </row>
    <row r="14" spans="1:5" x14ac:dyDescent="0.25">
      <c r="A14" s="41" t="s">
        <v>2</v>
      </c>
      <c r="B14" s="44"/>
      <c r="C14" s="44"/>
      <c r="D14" s="44"/>
      <c r="E14" s="44"/>
    </row>
    <row r="15" spans="1:5" x14ac:dyDescent="0.25">
      <c r="A15" s="38" t="s">
        <v>47</v>
      </c>
      <c r="B15" s="38"/>
      <c r="C15" s="38"/>
      <c r="D15" s="38"/>
      <c r="E15" s="38"/>
    </row>
    <row r="16" spans="1:5" ht="15.6" customHeight="1" x14ac:dyDescent="0.25">
      <c r="A16" s="41" t="s">
        <v>16</v>
      </c>
      <c r="B16" s="44"/>
      <c r="C16" s="44"/>
      <c r="D16" s="44"/>
      <c r="E16" s="44"/>
    </row>
    <row r="17" spans="1:7" ht="30" customHeight="1" x14ac:dyDescent="0.25">
      <c r="A17" s="38" t="s">
        <v>17</v>
      </c>
      <c r="B17" s="38"/>
      <c r="C17" s="38"/>
      <c r="D17" s="38"/>
      <c r="E17" s="38"/>
    </row>
    <row r="18" spans="1:7" ht="61.15" customHeight="1" x14ac:dyDescent="0.25">
      <c r="A18" s="38" t="s">
        <v>28</v>
      </c>
      <c r="B18" s="38"/>
      <c r="C18" s="38"/>
      <c r="D18" s="38"/>
      <c r="E18" s="38"/>
    </row>
    <row r="19" spans="1:7" ht="28.5" customHeight="1" x14ac:dyDescent="0.25">
      <c r="A19" s="36" t="s">
        <v>29</v>
      </c>
      <c r="B19" s="36"/>
      <c r="C19" s="36"/>
      <c r="D19" s="36"/>
      <c r="E19" s="36"/>
    </row>
    <row r="20" spans="1:7" x14ac:dyDescent="0.25">
      <c r="A20" s="36"/>
      <c r="B20" s="36"/>
      <c r="C20" s="36"/>
      <c r="D20" s="36"/>
      <c r="E20" s="36"/>
      <c r="F20" s="2">
        <v>639.79999999999995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63" x14ac:dyDescent="0.25">
      <c r="A22" s="18" t="s">
        <v>42</v>
      </c>
      <c r="B22" s="8" t="s">
        <v>43</v>
      </c>
      <c r="C22" s="3" t="s">
        <v>4</v>
      </c>
      <c r="D22" s="3">
        <v>14.66</v>
      </c>
      <c r="E22" s="7">
        <f>D22*F20*G20</f>
        <v>28138.403999999995</v>
      </c>
    </row>
    <row r="23" spans="1:7" x14ac:dyDescent="0.25">
      <c r="A23" s="6" t="s">
        <v>40</v>
      </c>
      <c r="B23" s="8" t="s">
        <v>23</v>
      </c>
      <c r="C23" s="3" t="s">
        <v>4</v>
      </c>
      <c r="D23" s="3">
        <v>3.9</v>
      </c>
      <c r="E23" s="7">
        <f>D23*F20*G20</f>
        <v>7485.66</v>
      </c>
    </row>
    <row r="24" spans="1:7" x14ac:dyDescent="0.25">
      <c r="A24" s="6" t="s">
        <v>30</v>
      </c>
      <c r="B24" s="8" t="s">
        <v>56</v>
      </c>
      <c r="C24" s="3" t="s">
        <v>32</v>
      </c>
      <c r="D24" s="3"/>
      <c r="E24" s="7">
        <v>1289.4000000000001</v>
      </c>
    </row>
    <row r="25" spans="1:7" x14ac:dyDescent="0.25">
      <c r="A25" s="22" t="s">
        <v>60</v>
      </c>
      <c r="B25" s="23" t="s">
        <v>61</v>
      </c>
      <c r="C25" s="20" t="s">
        <v>50</v>
      </c>
      <c r="D25" s="23">
        <v>4</v>
      </c>
      <c r="E25" s="21">
        <f>235.95*D25</f>
        <v>943.8</v>
      </c>
    </row>
    <row r="26" spans="1:7" x14ac:dyDescent="0.25">
      <c r="A26" s="22"/>
      <c r="B26" s="23"/>
      <c r="C26" s="20"/>
      <c r="D26" s="23"/>
      <c r="E26" s="21"/>
    </row>
    <row r="27" spans="1:7" s="13" customFormat="1" ht="14.25" x14ac:dyDescent="0.2">
      <c r="A27" s="9" t="s">
        <v>24</v>
      </c>
      <c r="B27" s="10"/>
      <c r="C27" s="11"/>
      <c r="D27" s="11"/>
      <c r="E27" s="12">
        <f>SUM(E22:E25)</f>
        <v>37857.264000000003</v>
      </c>
    </row>
    <row r="29" spans="1:7" ht="40.5" customHeight="1" x14ac:dyDescent="0.25">
      <c r="A29" s="37" t="s">
        <v>62</v>
      </c>
      <c r="B29" s="37"/>
      <c r="C29" s="37"/>
      <c r="D29" s="37"/>
      <c r="E29" s="37"/>
    </row>
    <row r="30" spans="1:7" ht="33.75" customHeight="1" x14ac:dyDescent="0.25">
      <c r="A30" s="38" t="s">
        <v>21</v>
      </c>
      <c r="B30" s="38"/>
      <c r="C30" s="38"/>
      <c r="D30" s="38"/>
      <c r="E30" s="38"/>
    </row>
    <row r="31" spans="1:7" x14ac:dyDescent="0.25">
      <c r="A31" s="38" t="s">
        <v>20</v>
      </c>
      <c r="B31" s="38"/>
      <c r="C31" s="38"/>
      <c r="D31" s="38"/>
      <c r="E31" s="38"/>
    </row>
    <row r="32" spans="1:7" ht="34.5" customHeight="1" x14ac:dyDescent="0.25">
      <c r="A32" s="38" t="s">
        <v>33</v>
      </c>
      <c r="B32" s="38"/>
      <c r="C32" s="38"/>
      <c r="D32" s="38"/>
      <c r="E32" s="38"/>
    </row>
    <row r="33" spans="1:6" ht="16.5" customHeight="1" x14ac:dyDescent="0.25">
      <c r="A33" s="38" t="s">
        <v>18</v>
      </c>
      <c r="B33" s="38"/>
      <c r="C33" s="38"/>
      <c r="D33" s="38"/>
      <c r="E33" s="38"/>
    </row>
    <row r="34" spans="1:6" x14ac:dyDescent="0.25">
      <c r="A34" s="39" t="s">
        <v>5</v>
      </c>
      <c r="B34" s="39"/>
      <c r="C34" s="39"/>
      <c r="D34" s="39"/>
      <c r="E34" s="39"/>
    </row>
    <row r="35" spans="1:6" x14ac:dyDescent="0.25">
      <c r="A35" s="38" t="s">
        <v>18</v>
      </c>
      <c r="B35" s="38"/>
      <c r="C35" s="38"/>
      <c r="D35" s="38"/>
      <c r="E35" s="38"/>
    </row>
    <row r="36" spans="1:6" x14ac:dyDescent="0.25">
      <c r="A36" s="40" t="s">
        <v>51</v>
      </c>
      <c r="B36" s="40"/>
      <c r="C36" s="40"/>
      <c r="D36" s="40"/>
      <c r="E36" s="40"/>
    </row>
    <row r="37" spans="1:6" x14ac:dyDescent="0.25">
      <c r="B37" s="35" t="s">
        <v>19</v>
      </c>
      <c r="C37" s="35"/>
      <c r="D37" s="35"/>
      <c r="E37" s="5" t="s">
        <v>6</v>
      </c>
    </row>
    <row r="38" spans="1:6" x14ac:dyDescent="0.25">
      <c r="A38" s="30"/>
      <c r="B38" s="30"/>
      <c r="C38" s="30"/>
      <c r="D38" s="30"/>
      <c r="E38" s="30"/>
    </row>
    <row r="39" spans="1:6" x14ac:dyDescent="0.25">
      <c r="A39" s="40" t="s">
        <v>34</v>
      </c>
      <c r="B39" s="40"/>
      <c r="C39" s="40"/>
      <c r="D39" s="40"/>
      <c r="E39" s="40"/>
    </row>
    <row r="40" spans="1:6" x14ac:dyDescent="0.25">
      <c r="B40" s="35" t="s">
        <v>19</v>
      </c>
      <c r="C40" s="35"/>
      <c r="D40" s="35"/>
      <c r="E40" s="5" t="s">
        <v>6</v>
      </c>
    </row>
    <row r="43" spans="1:6" x14ac:dyDescent="0.25">
      <c r="A43" s="2" t="s">
        <v>39</v>
      </c>
    </row>
    <row r="44" spans="1:6" x14ac:dyDescent="0.25">
      <c r="A44" s="13" t="s">
        <v>35</v>
      </c>
    </row>
    <row r="45" spans="1:6" x14ac:dyDescent="0.25">
      <c r="A45" s="2" t="s">
        <v>41</v>
      </c>
      <c r="B45" s="14">
        <f>'1КВ'!B49</f>
        <v>11725.175999999992</v>
      </c>
    </row>
    <row r="46" spans="1:6" x14ac:dyDescent="0.25">
      <c r="A46" s="16" t="s">
        <v>44</v>
      </c>
      <c r="B46" s="15"/>
    </row>
    <row r="47" spans="1:6" x14ac:dyDescent="0.25">
      <c r="A47" s="2" t="s">
        <v>37</v>
      </c>
      <c r="B47" s="15">
        <v>41791.339999999997</v>
      </c>
      <c r="F47" s="19"/>
    </row>
    <row r="48" spans="1:6" x14ac:dyDescent="0.25">
      <c r="A48" s="2" t="s">
        <v>53</v>
      </c>
      <c r="B48" s="15">
        <f>150*3</f>
        <v>450</v>
      </c>
      <c r="F48" s="19"/>
    </row>
    <row r="49" spans="1:2" ht="30" x14ac:dyDescent="0.25">
      <c r="A49" s="29" t="s">
        <v>38</v>
      </c>
      <c r="B49" s="15">
        <f>E27</f>
        <v>37857.264000000003</v>
      </c>
    </row>
    <row r="50" spans="1:2" x14ac:dyDescent="0.25">
      <c r="A50" s="13" t="s">
        <v>36</v>
      </c>
      <c r="B50" s="17">
        <f>B45+B47+B48-B49</f>
        <v>16109.251999999986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0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5703125" style="2" bestFit="1" customWidth="1"/>
    <col min="7" max="7" width="9.140625" style="2"/>
    <col min="8" max="8" width="11.42578125" style="2" customWidth="1"/>
    <col min="9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7.5" customHeight="1" x14ac:dyDescent="0.25">
      <c r="A2" s="47" t="s">
        <v>12</v>
      </c>
      <c r="B2" s="48"/>
      <c r="C2" s="48"/>
      <c r="D2" s="48"/>
      <c r="E2" s="48"/>
    </row>
    <row r="3" spans="1:5" ht="13.9" customHeight="1" x14ac:dyDescent="0.25">
      <c r="A3" s="49" t="s">
        <v>57</v>
      </c>
      <c r="B3" s="49"/>
      <c r="C3" s="49"/>
      <c r="D3" s="49"/>
      <c r="E3" s="49"/>
    </row>
    <row r="4" spans="1:5" s="1" customFormat="1" ht="15.75" x14ac:dyDescent="0.25">
      <c r="A4" s="24" t="s">
        <v>13</v>
      </c>
      <c r="B4" s="25"/>
      <c r="C4" s="25"/>
      <c r="D4" s="50" t="s">
        <v>58</v>
      </c>
      <c r="E4" s="50"/>
    </row>
    <row r="5" spans="1:5" x14ac:dyDescent="0.25">
      <c r="A5" s="31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5" t="s">
        <v>25</v>
      </c>
      <c r="B7" s="45"/>
      <c r="C7" s="45"/>
      <c r="D7" s="45"/>
      <c r="E7" s="45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8" t="s">
        <v>26</v>
      </c>
      <c r="B9" s="38"/>
      <c r="C9" s="38"/>
      <c r="D9" s="38"/>
      <c r="E9" s="38"/>
    </row>
    <row r="10" spans="1:5" ht="21" customHeight="1" x14ac:dyDescent="0.25">
      <c r="A10" s="42" t="s">
        <v>14</v>
      </c>
      <c r="B10" s="43"/>
      <c r="C10" s="43"/>
      <c r="D10" s="43"/>
      <c r="E10" s="43"/>
    </row>
    <row r="11" spans="1:5" ht="30.6" customHeight="1" x14ac:dyDescent="0.25">
      <c r="A11" s="38" t="s">
        <v>27</v>
      </c>
      <c r="B11" s="38"/>
      <c r="C11" s="38"/>
      <c r="D11" s="38"/>
      <c r="E11" s="38"/>
    </row>
    <row r="12" spans="1:5" ht="18.75" customHeight="1" x14ac:dyDescent="0.25">
      <c r="A12" s="41" t="s">
        <v>15</v>
      </c>
      <c r="B12" s="44"/>
      <c r="C12" s="44"/>
      <c r="D12" s="44"/>
      <c r="E12" s="44"/>
    </row>
    <row r="13" spans="1:5" ht="20.25" customHeight="1" x14ac:dyDescent="0.25">
      <c r="A13" s="38" t="s">
        <v>22</v>
      </c>
      <c r="B13" s="38"/>
      <c r="C13" s="38"/>
      <c r="D13" s="38"/>
      <c r="E13" s="38"/>
    </row>
    <row r="14" spans="1:5" x14ac:dyDescent="0.25">
      <c r="A14" s="41" t="s">
        <v>2</v>
      </c>
      <c r="B14" s="44"/>
      <c r="C14" s="44"/>
      <c r="D14" s="44"/>
      <c r="E14" s="44"/>
    </row>
    <row r="15" spans="1:5" x14ac:dyDescent="0.25">
      <c r="A15" s="38" t="s">
        <v>47</v>
      </c>
      <c r="B15" s="38"/>
      <c r="C15" s="38"/>
      <c r="D15" s="38"/>
      <c r="E15" s="38"/>
    </row>
    <row r="16" spans="1:5" ht="15.6" customHeight="1" x14ac:dyDescent="0.25">
      <c r="A16" s="41" t="s">
        <v>16</v>
      </c>
      <c r="B16" s="44"/>
      <c r="C16" s="44"/>
      <c r="D16" s="44"/>
      <c r="E16" s="44"/>
    </row>
    <row r="17" spans="1:7" ht="30" customHeight="1" x14ac:dyDescent="0.25">
      <c r="A17" s="38" t="s">
        <v>17</v>
      </c>
      <c r="B17" s="38"/>
      <c r="C17" s="38"/>
      <c r="D17" s="38"/>
      <c r="E17" s="38"/>
    </row>
    <row r="18" spans="1:7" ht="61.15" customHeight="1" x14ac:dyDescent="0.25">
      <c r="A18" s="38" t="s">
        <v>28</v>
      </c>
      <c r="B18" s="38"/>
      <c r="C18" s="38"/>
      <c r="D18" s="38"/>
      <c r="E18" s="38"/>
    </row>
    <row r="19" spans="1:7" ht="28.5" customHeight="1" x14ac:dyDescent="0.25">
      <c r="A19" s="36" t="s">
        <v>29</v>
      </c>
      <c r="B19" s="36"/>
      <c r="C19" s="36"/>
      <c r="D19" s="36"/>
      <c r="E19" s="36"/>
    </row>
    <row r="20" spans="1:7" x14ac:dyDescent="0.25">
      <c r="A20" s="36"/>
      <c r="B20" s="36"/>
      <c r="C20" s="36"/>
      <c r="D20" s="36"/>
      <c r="E20" s="36"/>
      <c r="F20" s="2">
        <v>639.79999999999995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63" x14ac:dyDescent="0.25">
      <c r="A22" s="18" t="s">
        <v>42</v>
      </c>
      <c r="B22" s="8" t="s">
        <v>43</v>
      </c>
      <c r="C22" s="3" t="s">
        <v>4</v>
      </c>
      <c r="D22" s="3">
        <v>16.399999999999999</v>
      </c>
      <c r="E22" s="7">
        <f>D22*F20*G20</f>
        <v>31478.159999999993</v>
      </c>
    </row>
    <row r="23" spans="1:7" x14ac:dyDescent="0.25">
      <c r="A23" s="6" t="s">
        <v>40</v>
      </c>
      <c r="B23" s="8" t="s">
        <v>23</v>
      </c>
      <c r="C23" s="3" t="s">
        <v>4</v>
      </c>
      <c r="D23" s="3">
        <v>4.3600000000000003</v>
      </c>
      <c r="E23" s="7">
        <f>D23*F20*G20</f>
        <v>8368.5839999999989</v>
      </c>
    </row>
    <row r="24" spans="1:7" x14ac:dyDescent="0.25">
      <c r="A24" s="6" t="s">
        <v>30</v>
      </c>
      <c r="B24" s="8" t="s">
        <v>59</v>
      </c>
      <c r="C24" s="3" t="s">
        <v>32</v>
      </c>
      <c r="D24" s="3"/>
      <c r="E24" s="7">
        <v>25</v>
      </c>
    </row>
    <row r="25" spans="1:7" x14ac:dyDescent="0.25">
      <c r="A25" s="6" t="s">
        <v>63</v>
      </c>
      <c r="B25" s="8" t="s">
        <v>64</v>
      </c>
      <c r="C25" s="3" t="s">
        <v>50</v>
      </c>
      <c r="D25" s="3">
        <v>2</v>
      </c>
      <c r="E25" s="7">
        <f>D25*260.07</f>
        <v>520.14</v>
      </c>
    </row>
    <row r="26" spans="1:7" x14ac:dyDescent="0.25">
      <c r="A26" s="22"/>
      <c r="B26" s="23"/>
      <c r="C26" s="20"/>
      <c r="D26" s="23"/>
      <c r="E26" s="21"/>
    </row>
    <row r="27" spans="1:7" s="13" customFormat="1" ht="14.25" x14ac:dyDescent="0.2">
      <c r="A27" s="9" t="s">
        <v>24</v>
      </c>
      <c r="B27" s="10"/>
      <c r="C27" s="11"/>
      <c r="D27" s="11"/>
      <c r="E27" s="12">
        <f>SUM(E22:E26)</f>
        <v>40391.883999999991</v>
      </c>
    </row>
    <row r="29" spans="1:7" ht="40.5" customHeight="1" x14ac:dyDescent="0.25">
      <c r="A29" s="37" t="s">
        <v>65</v>
      </c>
      <c r="B29" s="37"/>
      <c r="C29" s="37"/>
      <c r="D29" s="37"/>
      <c r="E29" s="37"/>
    </row>
    <row r="30" spans="1:7" ht="33.75" customHeight="1" x14ac:dyDescent="0.25">
      <c r="A30" s="38" t="s">
        <v>21</v>
      </c>
      <c r="B30" s="38"/>
      <c r="C30" s="38"/>
      <c r="D30" s="38"/>
      <c r="E30" s="38"/>
    </row>
    <row r="31" spans="1:7" x14ac:dyDescent="0.25">
      <c r="A31" s="38" t="s">
        <v>20</v>
      </c>
      <c r="B31" s="38"/>
      <c r="C31" s="38"/>
      <c r="D31" s="38"/>
      <c r="E31" s="38"/>
    </row>
    <row r="32" spans="1:7" ht="34.5" customHeight="1" x14ac:dyDescent="0.25">
      <c r="A32" s="38" t="s">
        <v>33</v>
      </c>
      <c r="B32" s="38"/>
      <c r="C32" s="38"/>
      <c r="D32" s="38"/>
      <c r="E32" s="38"/>
    </row>
    <row r="33" spans="1:6" ht="16.5" customHeight="1" x14ac:dyDescent="0.25">
      <c r="A33" s="38" t="s">
        <v>18</v>
      </c>
      <c r="B33" s="38"/>
      <c r="C33" s="38"/>
      <c r="D33" s="38"/>
      <c r="E33" s="38"/>
    </row>
    <row r="34" spans="1:6" x14ac:dyDescent="0.25">
      <c r="A34" s="39" t="s">
        <v>5</v>
      </c>
      <c r="B34" s="39"/>
      <c r="C34" s="39"/>
      <c r="D34" s="39"/>
      <c r="E34" s="39"/>
    </row>
    <row r="35" spans="1:6" x14ac:dyDescent="0.25">
      <c r="A35" s="38" t="s">
        <v>18</v>
      </c>
      <c r="B35" s="38"/>
      <c r="C35" s="38"/>
      <c r="D35" s="38"/>
      <c r="E35" s="38"/>
    </row>
    <row r="36" spans="1:6" x14ac:dyDescent="0.25">
      <c r="A36" s="40" t="s">
        <v>51</v>
      </c>
      <c r="B36" s="40"/>
      <c r="C36" s="40"/>
      <c r="D36" s="40"/>
      <c r="E36" s="40"/>
    </row>
    <row r="37" spans="1:6" x14ac:dyDescent="0.25">
      <c r="B37" s="35" t="s">
        <v>19</v>
      </c>
      <c r="C37" s="35"/>
      <c r="D37" s="35"/>
      <c r="E37" s="5" t="s">
        <v>6</v>
      </c>
    </row>
    <row r="38" spans="1:6" x14ac:dyDescent="0.25">
      <c r="A38" s="30"/>
      <c r="B38" s="30"/>
      <c r="C38" s="30"/>
      <c r="D38" s="30"/>
      <c r="E38" s="30"/>
    </row>
    <row r="39" spans="1:6" x14ac:dyDescent="0.25">
      <c r="A39" s="40" t="s">
        <v>34</v>
      </c>
      <c r="B39" s="40"/>
      <c r="C39" s="40"/>
      <c r="D39" s="40"/>
      <c r="E39" s="40"/>
    </row>
    <row r="40" spans="1:6" x14ac:dyDescent="0.25">
      <c r="B40" s="35" t="s">
        <v>19</v>
      </c>
      <c r="C40" s="35"/>
      <c r="D40" s="35"/>
      <c r="E40" s="5" t="s">
        <v>6</v>
      </c>
    </row>
    <row r="43" spans="1:6" x14ac:dyDescent="0.25">
      <c r="A43" s="2" t="s">
        <v>39</v>
      </c>
    </row>
    <row r="44" spans="1:6" x14ac:dyDescent="0.25">
      <c r="A44" s="13" t="s">
        <v>35</v>
      </c>
    </row>
    <row r="45" spans="1:6" x14ac:dyDescent="0.25">
      <c r="A45" s="2" t="s">
        <v>41</v>
      </c>
      <c r="B45" s="14">
        <f>'2кв'!B50</f>
        <v>16109.251999999986</v>
      </c>
    </row>
    <row r="46" spans="1:6" x14ac:dyDescent="0.25">
      <c r="A46" s="16" t="s">
        <v>66</v>
      </c>
      <c r="B46" s="15"/>
    </row>
    <row r="47" spans="1:6" x14ac:dyDescent="0.25">
      <c r="A47" s="2" t="s">
        <v>37</v>
      </c>
      <c r="B47" s="15">
        <v>41148.42</v>
      </c>
      <c r="F47" s="19"/>
    </row>
    <row r="48" spans="1:6" x14ac:dyDescent="0.25">
      <c r="A48" s="2" t="s">
        <v>53</v>
      </c>
      <c r="B48" s="15">
        <f>150*3</f>
        <v>450</v>
      </c>
      <c r="F48" s="19"/>
    </row>
    <row r="49" spans="1:2" ht="30" x14ac:dyDescent="0.25">
      <c r="A49" s="29" t="s">
        <v>38</v>
      </c>
      <c r="B49" s="15">
        <f>E27</f>
        <v>40391.883999999991</v>
      </c>
    </row>
    <row r="50" spans="1:2" x14ac:dyDescent="0.25">
      <c r="A50" s="13" t="s">
        <v>36</v>
      </c>
      <c r="B50" s="17">
        <f>B45+B47+B48-B49</f>
        <v>17315.787999999993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31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0.5703125" style="2" bestFit="1" customWidth="1"/>
    <col min="7" max="7" width="9.140625" style="2"/>
    <col min="8" max="8" width="11.42578125" style="2" customWidth="1"/>
    <col min="9" max="16384" width="9.140625" style="2"/>
  </cols>
  <sheetData>
    <row r="1" spans="1:5" ht="15.75" x14ac:dyDescent="0.25">
      <c r="A1" s="46" t="s">
        <v>11</v>
      </c>
      <c r="B1" s="46"/>
      <c r="C1" s="46"/>
      <c r="D1" s="46"/>
      <c r="E1" s="46"/>
    </row>
    <row r="2" spans="1:5" ht="37.5" customHeight="1" x14ac:dyDescent="0.25">
      <c r="A2" s="47" t="s">
        <v>12</v>
      </c>
      <c r="B2" s="48"/>
      <c r="C2" s="48"/>
      <c r="D2" s="48"/>
      <c r="E2" s="48"/>
    </row>
    <row r="3" spans="1:5" ht="13.9" customHeight="1" x14ac:dyDescent="0.25">
      <c r="A3" s="49" t="s">
        <v>91</v>
      </c>
      <c r="B3" s="49"/>
      <c r="C3" s="49"/>
      <c r="D3" s="49"/>
      <c r="E3" s="49"/>
    </row>
    <row r="4" spans="1:5" s="1" customFormat="1" ht="15.75" x14ac:dyDescent="0.25">
      <c r="A4" s="24" t="s">
        <v>13</v>
      </c>
      <c r="B4" s="25"/>
      <c r="C4" s="25"/>
      <c r="D4" s="78"/>
      <c r="E4" s="78" t="s">
        <v>92</v>
      </c>
    </row>
    <row r="5" spans="1:5" x14ac:dyDescent="0.25">
      <c r="A5" s="34"/>
      <c r="B5" s="4"/>
      <c r="C5" s="4"/>
      <c r="D5" s="4"/>
      <c r="E5" s="4"/>
    </row>
    <row r="6" spans="1:5" x14ac:dyDescent="0.25">
      <c r="A6" s="38" t="s">
        <v>0</v>
      </c>
      <c r="B6" s="38"/>
      <c r="C6" s="38"/>
      <c r="D6" s="38"/>
      <c r="E6" s="38"/>
    </row>
    <row r="7" spans="1:5" x14ac:dyDescent="0.25">
      <c r="A7" s="45" t="s">
        <v>25</v>
      </c>
      <c r="B7" s="45"/>
      <c r="C7" s="45"/>
      <c r="D7" s="45"/>
      <c r="E7" s="45"/>
    </row>
    <row r="8" spans="1:5" x14ac:dyDescent="0.25">
      <c r="A8" s="41" t="s">
        <v>1</v>
      </c>
      <c r="B8" s="41"/>
      <c r="C8" s="41"/>
      <c r="D8" s="41"/>
      <c r="E8" s="41"/>
    </row>
    <row r="9" spans="1:5" x14ac:dyDescent="0.25">
      <c r="A9" s="38" t="s">
        <v>26</v>
      </c>
      <c r="B9" s="38"/>
      <c r="C9" s="38"/>
      <c r="D9" s="38"/>
      <c r="E9" s="38"/>
    </row>
    <row r="10" spans="1:5" ht="21" customHeight="1" x14ac:dyDescent="0.25">
      <c r="A10" s="42" t="s">
        <v>14</v>
      </c>
      <c r="B10" s="43"/>
      <c r="C10" s="43"/>
      <c r="D10" s="43"/>
      <c r="E10" s="43"/>
    </row>
    <row r="11" spans="1:5" ht="30.6" customHeight="1" x14ac:dyDescent="0.25">
      <c r="A11" s="38" t="s">
        <v>27</v>
      </c>
      <c r="B11" s="38"/>
      <c r="C11" s="38"/>
      <c r="D11" s="38"/>
      <c r="E11" s="38"/>
    </row>
    <row r="12" spans="1:5" ht="18.75" customHeight="1" x14ac:dyDescent="0.25">
      <c r="A12" s="41" t="s">
        <v>15</v>
      </c>
      <c r="B12" s="44"/>
      <c r="C12" s="44"/>
      <c r="D12" s="44"/>
      <c r="E12" s="44"/>
    </row>
    <row r="13" spans="1:5" ht="20.25" customHeight="1" x14ac:dyDescent="0.25">
      <c r="A13" s="38" t="s">
        <v>22</v>
      </c>
      <c r="B13" s="38"/>
      <c r="C13" s="38"/>
      <c r="D13" s="38"/>
      <c r="E13" s="38"/>
    </row>
    <row r="14" spans="1:5" x14ac:dyDescent="0.25">
      <c r="A14" s="41" t="s">
        <v>2</v>
      </c>
      <c r="B14" s="44"/>
      <c r="C14" s="44"/>
      <c r="D14" s="44"/>
      <c r="E14" s="44"/>
    </row>
    <row r="15" spans="1:5" x14ac:dyDescent="0.25">
      <c r="A15" s="38" t="s">
        <v>47</v>
      </c>
      <c r="B15" s="38"/>
      <c r="C15" s="38"/>
      <c r="D15" s="38"/>
      <c r="E15" s="38"/>
    </row>
    <row r="16" spans="1:5" ht="15.6" customHeight="1" x14ac:dyDescent="0.25">
      <c r="A16" s="41" t="s">
        <v>16</v>
      </c>
      <c r="B16" s="44"/>
      <c r="C16" s="44"/>
      <c r="D16" s="44"/>
      <c r="E16" s="44"/>
    </row>
    <row r="17" spans="1:7" ht="30" customHeight="1" x14ac:dyDescent="0.25">
      <c r="A17" s="38" t="s">
        <v>17</v>
      </c>
      <c r="B17" s="38"/>
      <c r="C17" s="38"/>
      <c r="D17" s="38"/>
      <c r="E17" s="38"/>
    </row>
    <row r="18" spans="1:7" ht="61.15" customHeight="1" x14ac:dyDescent="0.25">
      <c r="A18" s="38" t="s">
        <v>28</v>
      </c>
      <c r="B18" s="38"/>
      <c r="C18" s="38"/>
      <c r="D18" s="38"/>
      <c r="E18" s="38"/>
    </row>
    <row r="19" spans="1:7" ht="28.5" customHeight="1" x14ac:dyDescent="0.25">
      <c r="A19" s="36" t="s">
        <v>29</v>
      </c>
      <c r="B19" s="36"/>
      <c r="C19" s="36"/>
      <c r="D19" s="36"/>
      <c r="E19" s="36"/>
    </row>
    <row r="20" spans="1:7" x14ac:dyDescent="0.25">
      <c r="A20" s="36"/>
      <c r="B20" s="36"/>
      <c r="C20" s="36"/>
      <c r="D20" s="36"/>
      <c r="E20" s="36"/>
      <c r="F20" s="2">
        <v>639.79999999999995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63" x14ac:dyDescent="0.25">
      <c r="A22" s="18" t="s">
        <v>42</v>
      </c>
      <c r="B22" s="8" t="s">
        <v>43</v>
      </c>
      <c r="C22" s="3" t="s">
        <v>4</v>
      </c>
      <c r="D22" s="3">
        <v>16.399999999999999</v>
      </c>
      <c r="E22" s="7">
        <f>D22*F20*G20</f>
        <v>31478.159999999993</v>
      </c>
    </row>
    <row r="23" spans="1:7" x14ac:dyDescent="0.25">
      <c r="A23" s="6" t="s">
        <v>40</v>
      </c>
      <c r="B23" s="8" t="s">
        <v>23</v>
      </c>
      <c r="C23" s="3" t="s">
        <v>4</v>
      </c>
      <c r="D23" s="3">
        <v>4.3600000000000003</v>
      </c>
      <c r="E23" s="7">
        <f>D23*F20*G20</f>
        <v>8368.5839999999989</v>
      </c>
    </row>
    <row r="24" spans="1:7" x14ac:dyDescent="0.25">
      <c r="A24" s="6" t="s">
        <v>30</v>
      </c>
      <c r="B24" s="8" t="s">
        <v>93</v>
      </c>
      <c r="C24" s="3" t="s">
        <v>32</v>
      </c>
      <c r="D24" s="3"/>
      <c r="E24" s="7">
        <v>15.01</v>
      </c>
    </row>
    <row r="25" spans="1:7" x14ac:dyDescent="0.25">
      <c r="A25" s="22"/>
      <c r="B25" s="23"/>
      <c r="C25" s="20"/>
      <c r="D25" s="23"/>
      <c r="E25" s="21"/>
    </row>
    <row r="26" spans="1:7" s="13" customFormat="1" ht="14.25" x14ac:dyDescent="0.2">
      <c r="A26" s="9" t="s">
        <v>24</v>
      </c>
      <c r="B26" s="10"/>
      <c r="C26" s="11"/>
      <c r="D26" s="11"/>
      <c r="E26" s="12">
        <f>SUM(E22:E25)</f>
        <v>39861.753999999994</v>
      </c>
    </row>
    <row r="28" spans="1:7" ht="40.5" customHeight="1" x14ac:dyDescent="0.25">
      <c r="A28" s="37" t="s">
        <v>94</v>
      </c>
      <c r="B28" s="37"/>
      <c r="C28" s="37"/>
      <c r="D28" s="37"/>
      <c r="E28" s="37"/>
    </row>
    <row r="29" spans="1:7" ht="33.75" customHeight="1" x14ac:dyDescent="0.25">
      <c r="A29" s="38" t="s">
        <v>21</v>
      </c>
      <c r="B29" s="38"/>
      <c r="C29" s="38"/>
      <c r="D29" s="38"/>
      <c r="E29" s="38"/>
    </row>
    <row r="30" spans="1:7" x14ac:dyDescent="0.25">
      <c r="A30" s="38" t="s">
        <v>20</v>
      </c>
      <c r="B30" s="38"/>
      <c r="C30" s="38"/>
      <c r="D30" s="38"/>
      <c r="E30" s="38"/>
    </row>
    <row r="31" spans="1:7" ht="34.5" customHeight="1" x14ac:dyDescent="0.25">
      <c r="A31" s="38" t="s">
        <v>33</v>
      </c>
      <c r="B31" s="38"/>
      <c r="C31" s="38"/>
      <c r="D31" s="38"/>
      <c r="E31" s="38"/>
    </row>
    <row r="32" spans="1:7" ht="16.5" customHeight="1" x14ac:dyDescent="0.25">
      <c r="A32" s="38" t="s">
        <v>18</v>
      </c>
      <c r="B32" s="38"/>
      <c r="C32" s="38"/>
      <c r="D32" s="38"/>
      <c r="E32" s="38"/>
    </row>
    <row r="33" spans="1:6" x14ac:dyDescent="0.25">
      <c r="A33" s="39" t="s">
        <v>5</v>
      </c>
      <c r="B33" s="39"/>
      <c r="C33" s="39"/>
      <c r="D33" s="39"/>
      <c r="E33" s="39"/>
    </row>
    <row r="34" spans="1:6" x14ac:dyDescent="0.25">
      <c r="A34" s="38" t="s">
        <v>18</v>
      </c>
      <c r="B34" s="38"/>
      <c r="C34" s="38"/>
      <c r="D34" s="38"/>
      <c r="E34" s="38"/>
    </row>
    <row r="35" spans="1:6" x14ac:dyDescent="0.25">
      <c r="A35" s="40" t="s">
        <v>51</v>
      </c>
      <c r="B35" s="40"/>
      <c r="C35" s="40"/>
      <c r="D35" s="40"/>
      <c r="E35" s="40"/>
    </row>
    <row r="36" spans="1:6" x14ac:dyDescent="0.25">
      <c r="B36" s="35" t="s">
        <v>19</v>
      </c>
      <c r="C36" s="35"/>
      <c r="D36" s="35"/>
      <c r="E36" s="5" t="s">
        <v>6</v>
      </c>
    </row>
    <row r="37" spans="1:6" x14ac:dyDescent="0.25">
      <c r="A37" s="33"/>
      <c r="B37" s="33"/>
      <c r="C37" s="33"/>
      <c r="D37" s="33"/>
      <c r="E37" s="33"/>
    </row>
    <row r="38" spans="1:6" x14ac:dyDescent="0.25">
      <c r="A38" s="40" t="s">
        <v>34</v>
      </c>
      <c r="B38" s="40"/>
      <c r="C38" s="40"/>
      <c r="D38" s="40"/>
      <c r="E38" s="40"/>
    </row>
    <row r="39" spans="1:6" x14ac:dyDescent="0.25">
      <c r="B39" s="35" t="s">
        <v>19</v>
      </c>
      <c r="C39" s="35"/>
      <c r="D39" s="35"/>
      <c r="E39" s="5" t="s">
        <v>6</v>
      </c>
    </row>
    <row r="42" spans="1:6" x14ac:dyDescent="0.25">
      <c r="A42" s="2" t="s">
        <v>39</v>
      </c>
    </row>
    <row r="43" spans="1:6" x14ac:dyDescent="0.25">
      <c r="A43" s="13" t="s">
        <v>35</v>
      </c>
    </row>
    <row r="44" spans="1:6" x14ac:dyDescent="0.25">
      <c r="A44" s="2" t="s">
        <v>41</v>
      </c>
      <c r="B44" s="14">
        <f>'3кв'!B50</f>
        <v>17315.787999999993</v>
      </c>
    </row>
    <row r="45" spans="1:6" x14ac:dyDescent="0.25">
      <c r="A45" s="16" t="s">
        <v>66</v>
      </c>
      <c r="B45" s="15"/>
    </row>
    <row r="46" spans="1:6" x14ac:dyDescent="0.25">
      <c r="A46" s="2" t="s">
        <v>37</v>
      </c>
      <c r="B46" s="15">
        <v>47728.52</v>
      </c>
      <c r="F46" s="19"/>
    </row>
    <row r="47" spans="1:6" x14ac:dyDescent="0.25">
      <c r="A47" s="2" t="s">
        <v>53</v>
      </c>
      <c r="B47" s="15">
        <f>150*3</f>
        <v>450</v>
      </c>
      <c r="F47" s="19"/>
    </row>
    <row r="48" spans="1:6" ht="30" x14ac:dyDescent="0.25">
      <c r="A48" s="32" t="s">
        <v>38</v>
      </c>
      <c r="B48" s="15">
        <f>E26</f>
        <v>39861.753999999994</v>
      </c>
    </row>
    <row r="49" spans="1:2" x14ac:dyDescent="0.25">
      <c r="A49" s="13" t="s">
        <v>36</v>
      </c>
      <c r="B49" s="17">
        <f>B44+B46+B47-B48</f>
        <v>25632.553999999996</v>
      </c>
    </row>
  </sheetData>
  <mergeCells count="29">
    <mergeCell ref="A33:E33"/>
    <mergeCell ref="A34:E34"/>
    <mergeCell ref="A35:E35"/>
    <mergeCell ref="B36:D36"/>
    <mergeCell ref="A38:E38"/>
    <mergeCell ref="B39:D39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0" zoomScaleSheetLayoutView="100" workbookViewId="0">
      <selection activeCell="C16" sqref="C1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1" t="s">
        <v>67</v>
      </c>
      <c r="B1" s="51"/>
      <c r="C1" s="51"/>
      <c r="D1" s="52"/>
    </row>
    <row r="2" spans="1:5" ht="15.75" x14ac:dyDescent="0.25">
      <c r="A2" s="53" t="s">
        <v>68</v>
      </c>
      <c r="B2" s="53"/>
      <c r="C2" s="53"/>
      <c r="D2" s="54"/>
    </row>
    <row r="3" spans="1:5" ht="15.75" x14ac:dyDescent="0.25">
      <c r="A3" s="53" t="s">
        <v>69</v>
      </c>
      <c r="B3" s="53"/>
      <c r="C3" s="53"/>
      <c r="D3" s="54"/>
    </row>
    <row r="4" spans="1:5" ht="15.75" x14ac:dyDescent="0.25">
      <c r="A4" s="51" t="s">
        <v>90</v>
      </c>
      <c r="B4" s="51"/>
      <c r="C4" s="51"/>
      <c r="D4" s="52"/>
    </row>
    <row r="5" spans="1:5" ht="15.75" x14ac:dyDescent="0.25">
      <c r="A5" s="55"/>
      <c r="B5" s="55"/>
      <c r="C5" s="55"/>
      <c r="D5" s="1"/>
    </row>
    <row r="6" spans="1:5" ht="15.75" x14ac:dyDescent="0.25">
      <c r="A6" s="54"/>
      <c r="B6" s="56" t="s">
        <v>70</v>
      </c>
      <c r="C6" s="57">
        <f>'1КВ'!B44</f>
        <v>8742.2999999999993</v>
      </c>
      <c r="D6" s="58"/>
    </row>
    <row r="7" spans="1:5" ht="15.75" x14ac:dyDescent="0.25">
      <c r="A7" s="59" t="s">
        <v>71</v>
      </c>
      <c r="B7" s="56" t="s">
        <v>95</v>
      </c>
      <c r="C7" s="57"/>
      <c r="D7" s="58"/>
    </row>
    <row r="8" spans="1:5" ht="15.75" x14ac:dyDescent="0.25">
      <c r="B8" s="60" t="s">
        <v>72</v>
      </c>
      <c r="C8" s="61">
        <f>'1КВ'!B46+'2кв'!B47+'3кв'!B47+'4кв'!B46</f>
        <v>170528.3</v>
      </c>
      <c r="D8" s="62"/>
    </row>
    <row r="9" spans="1:5" ht="30" x14ac:dyDescent="0.25">
      <c r="B9" s="63" t="s">
        <v>73</v>
      </c>
      <c r="C9" s="61">
        <f>'1КВ'!B47+'2кв'!B48+'3кв'!B48+'4кв'!B47</f>
        <v>2700</v>
      </c>
      <c r="D9" s="62"/>
    </row>
    <row r="10" spans="1:5" ht="15.75" x14ac:dyDescent="0.25">
      <c r="A10" s="25"/>
      <c r="B10" s="60" t="s">
        <v>74</v>
      </c>
      <c r="C10" s="64">
        <f>SUM(C8:C9)</f>
        <v>173228.3</v>
      </c>
      <c r="D10" s="58"/>
    </row>
    <row r="11" spans="1:5" ht="15.75" x14ac:dyDescent="0.25">
      <c r="A11" s="1"/>
      <c r="B11" s="65"/>
      <c r="C11" s="66"/>
      <c r="D11" s="67"/>
    </row>
    <row r="12" spans="1:5" ht="15.75" x14ac:dyDescent="0.25">
      <c r="A12" s="68" t="s">
        <v>75</v>
      </c>
      <c r="B12" s="18" t="s">
        <v>76</v>
      </c>
      <c r="C12" s="61">
        <f>'1КВ'!E22+'2кв'!E22+'3кв'!E22+'4кв'!E22</f>
        <v>119233.12799999997</v>
      </c>
      <c r="D12" s="67"/>
    </row>
    <row r="13" spans="1:5" ht="15.75" x14ac:dyDescent="0.25">
      <c r="A13" s="68"/>
      <c r="B13" s="6" t="s">
        <v>40</v>
      </c>
      <c r="C13" s="61">
        <f>'1КВ'!E23+'2кв'!E23+'3кв'!E23+'4кв'!E23</f>
        <v>31708.487999999998</v>
      </c>
      <c r="D13" s="67"/>
    </row>
    <row r="14" spans="1:5" ht="15.75" x14ac:dyDescent="0.25">
      <c r="A14" s="1"/>
      <c r="B14" s="6" t="s">
        <v>30</v>
      </c>
      <c r="C14" s="61">
        <f>'1КВ'!E24+'2кв'!E24+'3кв'!E24+'4кв'!E24</f>
        <v>1572.99</v>
      </c>
      <c r="D14" s="67"/>
      <c r="E14" s="69"/>
    </row>
    <row r="15" spans="1:5" ht="15.75" x14ac:dyDescent="0.25">
      <c r="A15" s="68"/>
      <c r="B15" s="70" t="s">
        <v>96</v>
      </c>
      <c r="C15" s="61">
        <f>'1КВ'!E25+'2кв'!E25+'3кв'!E25</f>
        <v>3823.44</v>
      </c>
      <c r="D15" s="67"/>
    </row>
    <row r="16" spans="1:5" ht="15.75" x14ac:dyDescent="0.25">
      <c r="A16" s="68"/>
      <c r="B16" s="71" t="s">
        <v>77</v>
      </c>
      <c r="C16" s="61">
        <f>SUM(C18:C18)</f>
        <v>0</v>
      </c>
      <c r="D16" s="67"/>
    </row>
    <row r="17" spans="1:5" ht="15.75" x14ac:dyDescent="0.25">
      <c r="A17" s="68"/>
      <c r="B17" s="71" t="s">
        <v>78</v>
      </c>
      <c r="C17" s="61"/>
      <c r="D17" s="67"/>
    </row>
    <row r="18" spans="1:5" ht="15.75" x14ac:dyDescent="0.25">
      <c r="A18" s="68"/>
      <c r="B18" s="71"/>
      <c r="C18" s="61"/>
      <c r="D18" s="67"/>
    </row>
    <row r="19" spans="1:5" ht="15.75" x14ac:dyDescent="0.25">
      <c r="A19" s="1"/>
      <c r="B19" s="72" t="s">
        <v>79</v>
      </c>
      <c r="C19" s="64">
        <f>SUM(C12:C16)</f>
        <v>156338.04599999997</v>
      </c>
      <c r="D19" s="67"/>
      <c r="E19" s="69"/>
    </row>
    <row r="20" spans="1:5" ht="15.75" x14ac:dyDescent="0.25">
      <c r="A20" s="1"/>
      <c r="B20" s="73" t="s">
        <v>80</v>
      </c>
      <c r="C20" s="64">
        <f>C6+C10-C19</f>
        <v>25632.554000000004</v>
      </c>
      <c r="D20" s="67"/>
    </row>
    <row r="21" spans="1:5" ht="15.75" x14ac:dyDescent="0.25">
      <c r="A21" s="1"/>
      <c r="B21" s="59"/>
      <c r="C21" s="59"/>
      <c r="D21" s="67"/>
    </row>
    <row r="22" spans="1:5" ht="15.75" x14ac:dyDescent="0.25">
      <c r="A22" s="1"/>
      <c r="B22" s="74" t="s">
        <v>81</v>
      </c>
      <c r="C22" s="74"/>
      <c r="D22" s="67"/>
    </row>
    <row r="23" spans="1:5" ht="15.75" x14ac:dyDescent="0.25">
      <c r="A23" s="1"/>
      <c r="B23" s="74" t="s">
        <v>82</v>
      </c>
      <c r="C23" s="75">
        <v>12740.74</v>
      </c>
      <c r="D23" s="67"/>
    </row>
    <row r="24" spans="1:5" ht="15.75" x14ac:dyDescent="0.25">
      <c r="A24" s="1"/>
      <c r="B24" s="76" t="s">
        <v>83</v>
      </c>
      <c r="C24" s="77">
        <v>15227.24</v>
      </c>
      <c r="D24" s="67"/>
    </row>
    <row r="25" spans="1:5" ht="15.75" x14ac:dyDescent="0.25">
      <c r="A25" s="1"/>
      <c r="B25" s="74" t="s">
        <v>84</v>
      </c>
      <c r="C25" s="75">
        <f>C24-C23</f>
        <v>2486.5</v>
      </c>
      <c r="D25" s="67"/>
    </row>
    <row r="26" spans="1:5" ht="15.75" x14ac:dyDescent="0.25">
      <c r="A26" s="1"/>
      <c r="B26" s="59"/>
      <c r="C26" s="59"/>
      <c r="D26" s="67"/>
    </row>
    <row r="27" spans="1:5" ht="15.75" x14ac:dyDescent="0.25">
      <c r="A27" s="1"/>
      <c r="B27" s="59"/>
      <c r="C27" s="59"/>
      <c r="D27" s="67"/>
    </row>
    <row r="28" spans="1:5" ht="15.75" x14ac:dyDescent="0.25">
      <c r="A28" s="1"/>
      <c r="B28" s="59"/>
      <c r="C28" s="59"/>
      <c r="D28" s="67"/>
    </row>
    <row r="29" spans="1:5" ht="15.75" x14ac:dyDescent="0.25">
      <c r="A29" s="1"/>
      <c r="B29" s="59"/>
      <c r="C29" s="59"/>
      <c r="D29" s="67"/>
    </row>
    <row r="30" spans="1:5" ht="15.75" x14ac:dyDescent="0.25">
      <c r="A30" s="1" t="s">
        <v>85</v>
      </c>
      <c r="B30" s="59" t="s">
        <v>86</v>
      </c>
      <c r="C30" s="59"/>
      <c r="D30" s="67"/>
    </row>
    <row r="31" spans="1:5" ht="15.75" x14ac:dyDescent="0.25">
      <c r="A31" s="1"/>
      <c r="B31" s="59" t="s">
        <v>87</v>
      </c>
      <c r="C31" s="59"/>
      <c r="D31" s="67"/>
    </row>
    <row r="32" spans="1:5" ht="15.75" x14ac:dyDescent="0.25">
      <c r="A32" s="1"/>
      <c r="B32" s="59" t="s">
        <v>88</v>
      </c>
      <c r="C32" s="59"/>
      <c r="D32" s="67"/>
    </row>
    <row r="33" spans="1:4" ht="15.75" x14ac:dyDescent="0.25">
      <c r="A33" s="1"/>
      <c r="B33" s="59"/>
      <c r="C33" s="59"/>
      <c r="D33" s="67"/>
    </row>
    <row r="34" spans="1:4" ht="15.75" x14ac:dyDescent="0.25">
      <c r="A34" s="1"/>
      <c r="B34" s="59"/>
      <c r="C34" s="59"/>
      <c r="D34" s="67"/>
    </row>
    <row r="35" spans="1:4" ht="15.75" x14ac:dyDescent="0.25">
      <c r="A35" s="1"/>
      <c r="B35" s="59" t="s">
        <v>89</v>
      </c>
      <c r="C35" s="59"/>
      <c r="D35" s="67"/>
    </row>
    <row r="36" spans="1:4" ht="15.75" x14ac:dyDescent="0.25">
      <c r="A36" s="1"/>
      <c r="B36" s="59"/>
      <c r="C36" s="59"/>
      <c r="D36" s="67"/>
    </row>
    <row r="37" spans="1:4" ht="15.75" x14ac:dyDescent="0.25">
      <c r="A37" s="1"/>
      <c r="B37" s="59"/>
      <c r="C37" s="59"/>
      <c r="D37" s="67"/>
    </row>
    <row r="38" spans="1:4" ht="15.75" x14ac:dyDescent="0.25">
      <c r="A38" s="1"/>
      <c r="B38" s="59"/>
      <c r="C38" s="59"/>
      <c r="D38" s="67"/>
    </row>
    <row r="39" spans="1:4" ht="15.75" x14ac:dyDescent="0.25">
      <c r="A39" s="1"/>
      <c r="B39" s="59"/>
      <c r="C39" s="59"/>
      <c r="D39" s="67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2024-02-26T08:40:27Z</dcterms:modified>
</cp:coreProperties>
</file>